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E7013A0A-3755-49D8-A041-9086347B1DDD}" xr6:coauthVersionLast="45" xr6:coauthVersionMax="45" xr10:uidLastSave="{00000000-0000-0000-0000-000000000000}"/>
  <bookViews>
    <workbookView xWindow="4800" yWindow="4005" windowWidth="14400" windowHeight="107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G50" i="1" l="1"/>
  <c r="H50" i="1" l="1"/>
  <c r="I50" i="1"/>
  <c r="J50" i="1"/>
  <c r="K50" i="1"/>
  <c r="L50" i="1"/>
  <c r="M50" i="1"/>
  <c r="N50" i="1"/>
  <c r="O50" i="1"/>
  <c r="P50" i="1"/>
  <c r="Q50" i="1"/>
  <c r="R50" i="1"/>
  <c r="H55" i="1"/>
  <c r="I55" i="1"/>
  <c r="J55" i="1"/>
  <c r="K55" i="1"/>
  <c r="L55" i="1"/>
  <c r="M55" i="1"/>
  <c r="N55" i="1"/>
  <c r="O55" i="1"/>
  <c r="P55" i="1"/>
  <c r="Q55" i="1"/>
  <c r="R55" i="1"/>
  <c r="G55" i="1"/>
  <c r="G49" i="1" s="1"/>
  <c r="F59" i="1"/>
  <c r="F58" i="1"/>
  <c r="F57" i="1"/>
  <c r="F56" i="1"/>
  <c r="F54" i="1"/>
  <c r="F53" i="1"/>
  <c r="F52" i="1"/>
  <c r="F51" i="1"/>
  <c r="Q49" i="1" l="1"/>
  <c r="O49" i="1"/>
  <c r="M49" i="1"/>
  <c r="K49" i="1"/>
  <c r="I49" i="1"/>
  <c r="R49" i="1"/>
  <c r="P49" i="1"/>
  <c r="N49" i="1"/>
  <c r="L49" i="1"/>
  <c r="J49" i="1"/>
  <c r="H49" i="1"/>
  <c r="F50" i="1"/>
  <c r="F55" i="1"/>
  <c r="F49" i="1" l="1"/>
  <c r="F42" i="1" l="1"/>
  <c r="F40" i="1"/>
  <c r="F38" i="1"/>
  <c r="F36" i="1"/>
  <c r="F35" i="1"/>
  <c r="F34" i="1"/>
  <c r="R32" i="1"/>
  <c r="Q32" i="1"/>
  <c r="P32" i="1"/>
  <c r="O32" i="1"/>
  <c r="N32" i="1"/>
  <c r="M32" i="1"/>
  <c r="L32" i="1"/>
  <c r="K32" i="1"/>
  <c r="J32" i="1"/>
  <c r="I32" i="1"/>
  <c r="H32" i="1"/>
  <c r="G32" i="1"/>
  <c r="F21" i="1"/>
  <c r="F20" i="1"/>
  <c r="F18" i="1"/>
  <c r="F17" i="1"/>
  <c r="F43" i="1" l="1"/>
  <c r="F22" i="1"/>
  <c r="F32" i="1"/>
  <c r="F37" i="1"/>
  <c r="F41" i="1"/>
  <c r="F39" i="1"/>
  <c r="R14" i="1" l="1"/>
  <c r="Q14" i="1"/>
  <c r="P14" i="1"/>
  <c r="O14" i="1"/>
  <c r="N14" i="1"/>
  <c r="M14" i="1"/>
  <c r="L14" i="1"/>
  <c r="K14" i="1"/>
  <c r="J14" i="1"/>
  <c r="I14" i="1"/>
  <c r="H14" i="1"/>
  <c r="G14" i="1"/>
  <c r="F14" i="1" l="1"/>
  <c r="F15" i="1" s="1"/>
</calcChain>
</file>

<file path=xl/sharedStrings.xml><?xml version="1.0" encoding="utf-8"?>
<sst xmlns="http://schemas.openxmlformats.org/spreadsheetml/2006/main" count="183" uniqueCount="122">
  <si>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</si>
  <si>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</si>
  <si>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</si>
  <si>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</si>
  <si>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</si>
  <si>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</si>
  <si>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</si>
  <si>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</si>
  <si>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</si>
  <si>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</si>
  <si>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</si>
  <si>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</si>
  <si>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</si>
  <si>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</si>
  <si>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</si>
  <si>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</si>
  <si>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</si>
  <si>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</si>
  <si>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</si>
  <si>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</si>
  <si>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</si>
  <si>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</si>
  <si>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</si>
  <si>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</si>
  <si>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</si>
  <si>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</si>
  <si>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</si>
  <si>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</si>
  <si>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</si>
  <si>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</si>
  <si>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</si>
  <si>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</si>
  <si>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</si>
  <si>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</si>
  <si>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</si>
  <si>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</si>
  <si>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</si>
  <si>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</si>
  <si>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</si>
  <si>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</si>
  <si>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</si>
  <si>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</si>
  <si>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</si>
  <si>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</si>
  <si>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</si>
  <si>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</si>
  <si>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</si>
  <si>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</si>
  <si>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</si>
  <si>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</si>
  <si>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</si>
  <si>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</si>
  <si>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</si>
  <si>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</si>
  <si>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</si>
  <si>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</si>
  <si>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</si>
  <si>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</si>
  <si>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</si>
  <si>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</si>
  <si>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</si>
  <si>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</si>
  <si>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</si>
  <si>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</si>
  <si>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</si>
  <si>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</si>
  <si>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</si>
  <si>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</si>
  <si>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</si>
  <si>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</si>
  <si>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</si>
  <si>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</si>
  <si>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</si>
  <si>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</si>
  <si>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</si>
  <si>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</si>
  <si>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</si>
  <si>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</si>
  <si>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</si>
  <si>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</si>
  <si>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</si>
  <si>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</si>
  <si>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</si>
  <si>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</si>
  <si>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</si>
  <si>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</si>
  <si>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</si>
  <si>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</si>
  <si>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№ з/п 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</si>
  <si>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</si>
  <si>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</si>
  <si>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</si>
  <si>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</si>
  <si>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</si>
  <si>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</si>
  <si>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</si>
  <si>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</si>
  <si>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</si>
  <si>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>Відпуск теплової енергії субєкта господарювання на надання комунальих послуг споживачам, зокрема :</t>
  </si>
  <si>
    <t>9.1</t>
  </si>
  <si>
    <t>9.1.1</t>
  </si>
  <si>
    <t xml:space="preserve">населеня </t>
  </si>
  <si>
    <t>9.1.2</t>
  </si>
  <si>
    <t>релігійні організації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</si>
  <si>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</si>
  <si>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</si>
  <si>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</si>
  <si>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</si>
  <si>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</si>
  <si>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
зокрема на потреби:</t>
  </si>
  <si>
    <t>постачання теплової енергії 
зокрема на потреби:</t>
  </si>
  <si>
    <t>9.2.1</t>
  </si>
  <si>
    <t>9.2.2</t>
  </si>
  <si>
    <t>9.2.3</t>
  </si>
  <si>
    <t>9.2.4</t>
  </si>
  <si>
    <t>виробництва, транспортування та постачання теплової енергії на 2024 рік</t>
  </si>
  <si>
    <t xml:space="preserve">                         Перший заступник міського голови з питань діяльності виконавчих органів ради                                                                               Олексій МАЙБОРОДА</t>
  </si>
  <si>
    <t xml:space="preserve">                          Начальник управління житлово-комунального господарства                                                                                                                  Володимир БОЖКО</t>
  </si>
  <si>
    <t xml:space="preserve">                         Т.в.о. директора КП "Теплопостачання та водо-каналізаційне господарство"                                                                                       Дмитро СУДАКОВ</t>
  </si>
  <si>
    <t>ЗАТВЕРДЖЕНО</t>
  </si>
  <si>
    <t>рішення виконавчого комітету</t>
  </si>
  <si>
    <t>від "_07__" __06__ 2023 р. № _169___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</si>
</sst>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0" applyFont="1"/>
    <xf numFmtId="0" fontId="2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0" xfId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/>
    <xf numFmtId="4" fontId="6" fillId="0" borderId="0" xfId="1" applyNumberFormat="1" applyFont="1"/>
    <xf numFmtId="0" fontId="7" fillId="0" borderId="0" xfId="1" applyFont="1"/>
    <xf numFmtId="0" fontId="3" fillId="2" borderId="0" xfId="0" applyFont="1" applyFill="1"/>
    <xf numFmtId="0" fontId="10" fillId="0" borderId="0" xfId="1" applyFont="1"/>
    <xf numFmtId="0" fontId="9" fillId="0" borderId="0" xfId="0" applyFont="1"/>
    <xf numFmtId="0" fontId="9" fillId="0" borderId="0" xfId="1" applyFont="1" applyFill="1"/>
    <xf numFmtId="0" fontId="9" fillId="0" borderId="0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0" applyFont="1"/>
    <xf numFmtId="0" fontId="1" fillId="0" borderId="0" xfId="1" applyAlignment="1"/>
    <xf numFmtId="0" fontId="3" fillId="0" borderId="1" xfId="0" applyFont="1" applyBorder="1" applyAlignment="1"/>
    <xf numFmtId="0" fontId="3" fillId="0" borderId="1" xfId="0" applyFont="1" applyBorder="1"/>
    <xf numFmtId="0" fontId="15" fillId="0" borderId="0" xfId="0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3" fontId="16" fillId="0" borderId="11" xfId="1" applyNumberFormat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3" fontId="16" fillId="0" borderId="25" xfId="1" applyNumberFormat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6" fillId="0" borderId="15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0" fontId="16" fillId="0" borderId="17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18" xfId="1" applyFont="1" applyBorder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6" fillId="0" borderId="29" xfId="1" applyFont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7" fillId="0" borderId="0" xfId="0" applyFont="1"/>
    <xf numFmtId="164" fontId="17" fillId="0" borderId="10" xfId="1" applyNumberFormat="1" applyFont="1" applyBorder="1" applyAlignment="1">
      <alignment horizontal="right" vertical="center" wrapText="1"/>
    </xf>
    <xf numFmtId="164" fontId="17" fillId="0" borderId="15" xfId="1" applyNumberFormat="1" applyFont="1" applyBorder="1" applyAlignment="1">
      <alignment horizontal="right" vertical="center" wrapText="1"/>
    </xf>
    <xf numFmtId="164" fontId="17" fillId="0" borderId="24" xfId="1" applyNumberFormat="1" applyFont="1" applyBorder="1" applyAlignment="1">
      <alignment horizontal="right" vertical="center" wrapText="1"/>
    </xf>
    <xf numFmtId="164" fontId="17" fillId="0" borderId="11" xfId="1" applyNumberFormat="1" applyFont="1" applyFill="1" applyBorder="1" applyAlignment="1">
      <alignment horizontal="right" vertical="center" wrapText="1"/>
    </xf>
    <xf numFmtId="164" fontId="17" fillId="0" borderId="16" xfId="1" applyNumberFormat="1" applyFont="1" applyFill="1" applyBorder="1" applyAlignment="1">
      <alignment horizontal="right" vertical="center" wrapText="1"/>
    </xf>
    <xf numFmtId="164" fontId="17" fillId="0" borderId="25" xfId="1" applyNumberFormat="1" applyFont="1" applyFill="1" applyBorder="1" applyAlignment="1">
      <alignment horizontal="right" vertical="center" wrapText="1"/>
    </xf>
    <xf numFmtId="3" fontId="17" fillId="0" borderId="6" xfId="1" applyNumberFormat="1" applyFont="1" applyBorder="1" applyAlignment="1">
      <alignment horizontal="center" vertical="center" wrapText="1"/>
    </xf>
    <xf numFmtId="3" fontId="17" fillId="0" borderId="17" xfId="1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164" fontId="17" fillId="0" borderId="8" xfId="1" applyNumberFormat="1" applyFont="1" applyBorder="1" applyAlignment="1">
      <alignment horizontal="right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164" fontId="17" fillId="0" borderId="27" xfId="1" applyNumberFormat="1" applyFont="1" applyBorder="1" applyAlignment="1">
      <alignment horizontal="right" vertical="center" wrapText="1"/>
    </xf>
    <xf numFmtId="164" fontId="17" fillId="0" borderId="19" xfId="1" applyNumberFormat="1" applyFont="1" applyFill="1" applyBorder="1" applyAlignment="1">
      <alignment horizontal="right" vertical="center" wrapText="1"/>
    </xf>
    <xf numFmtId="164" fontId="17" fillId="0" borderId="18" xfId="1" applyNumberFormat="1" applyFont="1" applyFill="1" applyBorder="1" applyAlignment="1">
      <alignment horizontal="right" vertical="center" wrapText="1"/>
    </xf>
    <xf numFmtId="164" fontId="17" fillId="0" borderId="28" xfId="1" applyNumberFormat="1" applyFont="1" applyFill="1" applyBorder="1" applyAlignment="1">
      <alignment horizontal="right" vertical="center" wrapText="1"/>
    </xf>
    <xf numFmtId="2" fontId="17" fillId="0" borderId="11" xfId="1" applyNumberFormat="1" applyFont="1" applyBorder="1" applyAlignment="1">
      <alignment horizontal="right" vertical="center" wrapText="1"/>
    </xf>
    <xf numFmtId="2" fontId="17" fillId="0" borderId="16" xfId="1" applyNumberFormat="1" applyFont="1" applyBorder="1" applyAlignment="1">
      <alignment horizontal="right" vertical="center" wrapText="1"/>
    </xf>
    <xf numFmtId="3" fontId="17" fillId="0" borderId="19" xfId="1" applyNumberFormat="1" applyFont="1" applyBorder="1" applyAlignment="1">
      <alignment horizontal="center" vertical="center" wrapText="1"/>
    </xf>
    <xf numFmtId="3" fontId="17" fillId="0" borderId="18" xfId="1" applyNumberFormat="1" applyFont="1" applyBorder="1" applyAlignment="1">
      <alignment horizontal="center" vertical="center" wrapText="1"/>
    </xf>
    <xf numFmtId="3" fontId="17" fillId="0" borderId="28" xfId="1" applyNumberFormat="1" applyFont="1" applyBorder="1" applyAlignment="1">
      <alignment horizontal="center" vertical="center" wrapText="1"/>
    </xf>
    <xf numFmtId="3" fontId="17" fillId="0" borderId="9" xfId="1" applyNumberFormat="1" applyFont="1" applyBorder="1" applyAlignment="1">
      <alignment horizontal="center" vertical="center" wrapText="1"/>
    </xf>
    <xf numFmtId="3" fontId="17" fillId="0" borderId="14" xfId="1" applyNumberFormat="1" applyFont="1" applyBorder="1" applyAlignment="1">
      <alignment horizontal="center" vertical="center" wrapText="1"/>
    </xf>
    <xf numFmtId="3" fontId="17" fillId="0" borderId="20" xfId="1" applyNumberFormat="1" applyFont="1" applyBorder="1" applyAlignment="1">
      <alignment horizontal="center" vertical="center" wrapText="1"/>
    </xf>
    <xf numFmtId="3" fontId="17" fillId="0" borderId="8" xfId="1" applyNumberFormat="1" applyFont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center" vertical="center" wrapText="1"/>
    </xf>
    <xf numFmtId="3" fontId="17" fillId="0" borderId="27" xfId="1" applyNumberFormat="1" applyFont="1" applyBorder="1" applyAlignment="1">
      <alignment horizontal="center" vertical="center" wrapText="1"/>
    </xf>
    <xf numFmtId="164" fontId="17" fillId="2" borderId="29" xfId="1" applyNumberFormat="1" applyFont="1" applyFill="1" applyBorder="1" applyAlignment="1">
      <alignment horizontal="right" vertical="center" wrapText="1"/>
    </xf>
    <xf numFmtId="164" fontId="17" fillId="0" borderId="36" xfId="1" applyNumberFormat="1" applyFont="1" applyBorder="1" applyAlignment="1">
      <alignment horizontal="right" vertical="center" wrapText="1"/>
    </xf>
    <xf numFmtId="3" fontId="17" fillId="2" borderId="29" xfId="1" applyNumberFormat="1" applyFont="1" applyFill="1" applyBorder="1" applyAlignment="1">
      <alignment horizontal="center" vertical="center" wrapText="1"/>
    </xf>
    <xf numFmtId="3" fontId="17" fillId="2" borderId="32" xfId="1" applyNumberFormat="1" applyFont="1" applyFill="1" applyBorder="1" applyAlignment="1">
      <alignment horizontal="center" vertical="center" wrapText="1"/>
    </xf>
    <xf numFmtId="3" fontId="17" fillId="2" borderId="36" xfId="1" applyNumberFormat="1" applyFont="1" applyFill="1" applyBorder="1" applyAlignment="1">
      <alignment horizontal="center" vertical="center" wrapText="1"/>
    </xf>
    <xf numFmtId="165" fontId="17" fillId="0" borderId="29" xfId="1" applyNumberFormat="1" applyFont="1" applyFill="1" applyBorder="1" applyAlignment="1">
      <alignment horizontal="right" vertical="center" wrapText="1"/>
    </xf>
    <xf numFmtId="165" fontId="17" fillId="2" borderId="29" xfId="1" applyNumberFormat="1" applyFont="1" applyFill="1" applyBorder="1" applyAlignment="1">
      <alignment horizontal="center" vertical="center" wrapText="1"/>
    </xf>
    <xf numFmtId="165" fontId="17" fillId="2" borderId="32" xfId="1" applyNumberFormat="1" applyFont="1" applyFill="1" applyBorder="1" applyAlignment="1">
      <alignment horizontal="center" vertical="center" wrapText="1"/>
    </xf>
    <xf numFmtId="165" fontId="17" fillId="0" borderId="36" xfId="1" applyNumberFormat="1" applyFont="1" applyFill="1" applyBorder="1" applyAlignment="1">
      <alignment horizontal="right" vertical="center" wrapText="1"/>
    </xf>
    <xf numFmtId="164" fontId="17" fillId="0" borderId="29" xfId="1" applyNumberFormat="1" applyFont="1" applyFill="1" applyBorder="1" applyAlignment="1">
      <alignment horizontal="right" vertical="center" wrapText="1"/>
    </xf>
    <xf numFmtId="164" fontId="17" fillId="0" borderId="32" xfId="1" applyNumberFormat="1" applyFont="1" applyFill="1" applyBorder="1" applyAlignment="1">
      <alignment horizontal="right" vertical="center" wrapText="1"/>
    </xf>
    <xf numFmtId="4" fontId="17" fillId="0" borderId="29" xfId="1" applyNumberFormat="1" applyFont="1" applyFill="1" applyBorder="1" applyAlignment="1">
      <alignment horizontal="right" vertical="center" wrapText="1"/>
    </xf>
    <xf numFmtId="164" fontId="18" fillId="0" borderId="29" xfId="1" applyNumberFormat="1" applyFont="1" applyFill="1" applyBorder="1" applyAlignment="1">
      <alignment horizontal="right" vertical="center" wrapText="1"/>
    </xf>
    <xf numFmtId="164" fontId="18" fillId="0" borderId="32" xfId="1" applyNumberFormat="1" applyFont="1" applyFill="1" applyBorder="1" applyAlignment="1">
      <alignment horizontal="right" vertical="center" wrapText="1"/>
    </xf>
    <xf numFmtId="164" fontId="18" fillId="0" borderId="36" xfId="1" applyNumberFormat="1" applyFont="1" applyFill="1" applyBorder="1" applyAlignment="1">
      <alignment horizontal="right" vertical="center" wrapText="1"/>
    </xf>
    <xf numFmtId="164" fontId="17" fillId="0" borderId="36" xfId="1" applyNumberFormat="1" applyFont="1" applyFill="1" applyBorder="1" applyAlignment="1">
      <alignment horizontal="right" vertical="center" wrapText="1"/>
    </xf>
    <xf numFmtId="4" fontId="17" fillId="0" borderId="11" xfId="1" applyNumberFormat="1" applyFont="1" applyFill="1" applyBorder="1" applyAlignment="1">
      <alignment horizontal="right" vertical="center" wrapText="1"/>
    </xf>
    <xf numFmtId="164" fontId="17" fillId="0" borderId="34" xfId="1" applyNumberFormat="1" applyFont="1" applyFill="1" applyBorder="1" applyAlignment="1">
      <alignment horizontal="right" vertical="center" wrapText="1"/>
    </xf>
    <xf numFmtId="4" fontId="17" fillId="0" borderId="9" xfId="1" applyNumberFormat="1" applyFont="1" applyFill="1" applyBorder="1" applyAlignment="1">
      <alignment horizontal="right" vertical="center" wrapText="1"/>
    </xf>
    <xf numFmtId="165" fontId="17" fillId="0" borderId="10" xfId="1" applyNumberFormat="1" applyFont="1" applyFill="1" applyBorder="1" applyAlignment="1">
      <alignment horizontal="right" vertical="center" wrapText="1"/>
    </xf>
    <xf numFmtId="165" fontId="18" fillId="0" borderId="10" xfId="1" applyNumberFormat="1" applyFont="1" applyFill="1" applyBorder="1" applyAlignment="1">
      <alignment horizontal="right" vertical="center" wrapText="1"/>
    </xf>
    <xf numFmtId="165" fontId="17" fillId="0" borderId="35" xfId="1" applyNumberFormat="1" applyFont="1" applyFill="1" applyBorder="1" applyAlignment="1">
      <alignment horizontal="right" vertical="center" wrapText="1"/>
    </xf>
    <xf numFmtId="165" fontId="18" fillId="0" borderId="29" xfId="1" applyNumberFormat="1" applyFont="1" applyFill="1" applyBorder="1" applyAlignment="1">
      <alignment horizontal="right" vertical="center" wrapText="1"/>
    </xf>
    <xf numFmtId="165" fontId="17" fillId="0" borderId="32" xfId="1" applyNumberFormat="1" applyFont="1" applyFill="1" applyBorder="1" applyAlignment="1">
      <alignment horizontal="right" vertical="center" wrapText="1"/>
    </xf>
    <xf numFmtId="165" fontId="17" fillId="0" borderId="11" xfId="1" applyNumberFormat="1" applyFont="1" applyFill="1" applyBorder="1" applyAlignment="1">
      <alignment horizontal="right" vertical="center" wrapText="1"/>
    </xf>
    <xf numFmtId="165" fontId="18" fillId="0" borderId="11" xfId="1" applyNumberFormat="1" applyFont="1" applyFill="1" applyBorder="1" applyAlignment="1">
      <alignment horizontal="right" vertical="center" wrapText="1"/>
    </xf>
    <xf numFmtId="165" fontId="17" fillId="0" borderId="33" xfId="1" applyNumberFormat="1" applyFont="1" applyFill="1" applyBorder="1" applyAlignment="1">
      <alignment horizontal="right" vertical="center" wrapText="1"/>
    </xf>
    <xf numFmtId="165" fontId="17" fillId="0" borderId="25" xfId="1" applyNumberFormat="1" applyFont="1" applyFill="1" applyBorder="1" applyAlignment="1">
      <alignment horizontal="right" vertical="center" wrapText="1"/>
    </xf>
    <xf numFmtId="165" fontId="17" fillId="0" borderId="6" xfId="1" applyNumberFormat="1" applyFont="1" applyFill="1" applyBorder="1" applyAlignment="1">
      <alignment horizontal="right" vertical="center" wrapText="1"/>
    </xf>
    <xf numFmtId="165" fontId="18" fillId="0" borderId="6" xfId="1" applyNumberFormat="1" applyFont="1" applyFill="1" applyBorder="1" applyAlignment="1">
      <alignment horizontal="right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4" fillId="0" borderId="29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164" fontId="17" fillId="0" borderId="38" xfId="1" applyNumberFormat="1" applyFont="1" applyBorder="1" applyAlignment="1">
      <alignment horizontal="right" vertical="center" wrapText="1"/>
    </xf>
    <xf numFmtId="0" fontId="14" fillId="0" borderId="1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0" fontId="16" fillId="0" borderId="12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165" fontId="17" fillId="0" borderId="12" xfId="1" applyNumberFormat="1" applyFont="1" applyFill="1" applyBorder="1" applyAlignment="1">
      <alignment horizontal="right" vertical="center" wrapText="1"/>
    </xf>
    <xf numFmtId="165" fontId="18" fillId="0" borderId="12" xfId="1" applyNumberFormat="1" applyFont="1" applyFill="1" applyBorder="1" applyAlignment="1">
      <alignment horizontal="right" vertical="center" wrapText="1"/>
    </xf>
    <xf numFmtId="165" fontId="17" fillId="0" borderId="39" xfId="1" applyNumberFormat="1" applyFont="1" applyFill="1" applyBorder="1" applyAlignment="1">
      <alignment horizontal="right" vertical="center" wrapText="1"/>
    </xf>
    <xf numFmtId="165" fontId="17" fillId="0" borderId="40" xfId="1" applyNumberFormat="1" applyFont="1" applyFill="1" applyBorder="1" applyAlignment="1">
      <alignment horizontal="right" vertical="center" wrapText="1"/>
    </xf>
    <xf numFmtId="0" fontId="14" fillId="0" borderId="3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0" fontId="16" fillId="0" borderId="38" xfId="1" applyFont="1" applyBorder="1" applyAlignment="1">
      <alignment vertical="center" wrapText="1"/>
    </xf>
    <xf numFmtId="0" fontId="16" fillId="0" borderId="30" xfId="1" applyFont="1" applyBorder="1" applyAlignment="1">
      <alignment vertical="center" wrapText="1"/>
    </xf>
    <xf numFmtId="0" fontId="16" fillId="0" borderId="38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165" fontId="17" fillId="0" borderId="38" xfId="1" applyNumberFormat="1" applyFont="1" applyFill="1" applyBorder="1" applyAlignment="1">
      <alignment horizontal="right" vertical="center" wrapText="1"/>
    </xf>
    <xf numFmtId="165" fontId="17" fillId="0" borderId="30" xfId="1" applyNumberFormat="1" applyFont="1" applyFill="1" applyBorder="1" applyAlignment="1">
      <alignment horizontal="right" vertical="center" wrapText="1"/>
    </xf>
    <xf numFmtId="165" fontId="18" fillId="0" borderId="30" xfId="1" applyNumberFormat="1" applyFont="1" applyFill="1" applyBorder="1" applyAlignment="1">
      <alignment horizontal="right" vertical="center" wrapText="1"/>
    </xf>
    <xf numFmtId="165" fontId="17" fillId="0" borderId="2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left"/>
    </xf>
    <xf numFmtId="0" fontId="25" fillId="0" borderId="0" xfId="1" applyFont="1"/>
    <xf numFmtId="4" fontId="17" fillId="0" borderId="37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12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/>
    <xf numFmtId="0" fontId="17" fillId="0" borderId="7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2029"/>
  <sheetViews>
    <sheetView tabSelected="1" view="pageBreakPreview" topLeftCell="F1" zoomScale="59" zoomScaleNormal="69" zoomScaleSheetLayoutView="59" workbookViewId="0">
      <selection activeCell="O4" sqref="O4"/>
    </sheetView>
  </sheetViews>
  <sheetFormatPr defaultColWidth="9.140625" defaultRowHeight="17.25" outlineLevelRow="1"/>
  <cols>
    <col min="1" max="1" width="8.7109375" style="3" customWidth="1"/>
    <col min="2" max="2" width="51.7109375" style="3" customWidth="1"/>
    <col min="3" max="3" width="10.140625" style="3" customWidth="1"/>
    <col min="4" max="4" width="18" style="3" customWidth="1"/>
    <col min="5" max="5" width="19.28515625" style="21" customWidth="1"/>
    <col min="6" max="6" width="18.28515625" style="3" customWidth="1"/>
    <col min="7" max="7" width="17" style="3" customWidth="1"/>
    <col min="8" max="8" width="16.42578125" style="3" customWidth="1"/>
    <col min="9" max="9" width="16.85546875" style="3" customWidth="1"/>
    <col min="10" max="10" width="17" style="3" customWidth="1"/>
    <col min="11" max="15" width="15.7109375" style="3" customWidth="1"/>
    <col min="16" max="16" width="17.28515625" style="3" customWidth="1"/>
    <col min="17" max="17" width="16.5703125" style="3" customWidth="1"/>
    <col min="18" max="18" width="17" style="3" customWidth="1"/>
    <col min="19" max="16384" width="9.140625" style="3"/>
  </cols>
  <sheetData>
    <row r="1" spans="1:18" ht="26.25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43" t="s">
        <v>119</v>
      </c>
      <c r="Q1" s="29"/>
      <c r="R1" s="23"/>
    </row>
    <row r="2" spans="1:18" ht="26.25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43" t="s">
        <v>120</v>
      </c>
      <c r="Q2" s="29"/>
      <c r="R2" s="23"/>
    </row>
    <row r="3" spans="1:18" ht="26.25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43" t="s">
        <v>0</v>
      </c>
      <c r="Q3" s="29"/>
      <c r="R3" s="23"/>
    </row>
    <row r="4" spans="1:18" ht="27.75" customHeight="1">
      <c r="A4" s="6"/>
      <c r="B4" s="7"/>
      <c r="C4" s="7"/>
      <c r="D4" s="8"/>
      <c r="E4" s="8"/>
      <c r="F4" s="174"/>
      <c r="M4" s="9"/>
      <c r="O4" s="151" t="s">
        <v>121</v>
      </c>
      <c r="Q4" s="29"/>
      <c r="R4" s="23"/>
    </row>
    <row r="5" spans="1:18" ht="26.25" customHeight="1">
      <c r="A5" s="191" t="s">
        <v>89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27" customHeight="1">
      <c r="A6" s="191" t="s">
        <v>115</v>
      </c>
      <c r="B6" s="191"/>
      <c r="C6" s="191"/>
      <c r="D6" s="191"/>
      <c r="E6" s="191"/>
      <c r="F6" s="191"/>
      <c r="G6" s="192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4.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</row>
    <row r="8" spans="1:18" ht="19.5" customHeight="1">
      <c r="A8" s="191" t="s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18">
      <c r="E9" s="31"/>
      <c r="F9" s="194" t="s">
        <v>53</v>
      </c>
      <c r="G9" s="195"/>
      <c r="H9" s="195"/>
      <c r="I9" s="195"/>
      <c r="J9" s="195"/>
      <c r="K9" s="195"/>
      <c r="L9" s="32"/>
    </row>
    <row r="10" spans="1:18" ht="18.75" customHeight="1" thickBot="1">
      <c r="A10" s="2"/>
      <c r="B10" s="2"/>
      <c r="C10" s="2"/>
      <c r="D10" s="2"/>
      <c r="E10" s="2"/>
      <c r="F10" s="175"/>
      <c r="G10" s="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3" customFormat="1" ht="41.25" customHeight="1" thickBot="1">
      <c r="A11" s="200" t="s">
        <v>88</v>
      </c>
      <c r="B11" s="198" t="s">
        <v>2</v>
      </c>
      <c r="C11" s="196" t="s">
        <v>3</v>
      </c>
      <c r="D11" s="200" t="s">
        <v>55</v>
      </c>
      <c r="E11" s="203" t="s">
        <v>52</v>
      </c>
      <c r="F11" s="196" t="s">
        <v>54</v>
      </c>
      <c r="G11" s="198" t="s">
        <v>87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</row>
    <row r="12" spans="1:18" s="23" customFormat="1" ht="44.25" customHeight="1" thickBot="1">
      <c r="A12" s="201"/>
      <c r="B12" s="202"/>
      <c r="C12" s="197"/>
      <c r="D12" s="201"/>
      <c r="E12" s="204"/>
      <c r="F12" s="197"/>
      <c r="G12" s="127" t="s">
        <v>4</v>
      </c>
      <c r="H12" s="127" t="s">
        <v>5</v>
      </c>
      <c r="I12" s="127" t="s">
        <v>6</v>
      </c>
      <c r="J12" s="130" t="s">
        <v>7</v>
      </c>
      <c r="K12" s="127" t="s">
        <v>8</v>
      </c>
      <c r="L12" s="127" t="s">
        <v>9</v>
      </c>
      <c r="M12" s="127" t="s">
        <v>10</v>
      </c>
      <c r="N12" s="127" t="s">
        <v>11</v>
      </c>
      <c r="O12" s="127" t="s">
        <v>12</v>
      </c>
      <c r="P12" s="127" t="s">
        <v>13</v>
      </c>
      <c r="Q12" s="127" t="s">
        <v>14</v>
      </c>
      <c r="R12" s="130" t="s">
        <v>15</v>
      </c>
    </row>
    <row r="13" spans="1:18" s="23" customFormat="1" ht="22.5" customHeight="1" thickBot="1">
      <c r="A13" s="131" t="s">
        <v>16</v>
      </c>
      <c r="B13" s="132" t="s">
        <v>17</v>
      </c>
      <c r="C13" s="131" t="s">
        <v>18</v>
      </c>
      <c r="D13" s="131" t="s">
        <v>19</v>
      </c>
      <c r="E13" s="133" t="s">
        <v>20</v>
      </c>
      <c r="F13" s="131" t="s">
        <v>21</v>
      </c>
      <c r="G13" s="132" t="s">
        <v>22</v>
      </c>
      <c r="H13" s="134" t="s">
        <v>23</v>
      </c>
      <c r="I13" s="131" t="s">
        <v>24</v>
      </c>
      <c r="J13" s="134" t="s">
        <v>25</v>
      </c>
      <c r="K13" s="134" t="s">
        <v>26</v>
      </c>
      <c r="L13" s="131" t="s">
        <v>27</v>
      </c>
      <c r="M13" s="131" t="s">
        <v>28</v>
      </c>
      <c r="N13" s="131" t="s">
        <v>29</v>
      </c>
      <c r="O13" s="131" t="s">
        <v>30</v>
      </c>
      <c r="P13" s="131" t="s">
        <v>31</v>
      </c>
      <c r="Q13" s="131" t="s">
        <v>32</v>
      </c>
      <c r="R13" s="135" t="s">
        <v>33</v>
      </c>
    </row>
    <row r="14" spans="1:18" s="23" customFormat="1" ht="66.75" customHeight="1">
      <c r="A14" s="37" t="s">
        <v>90</v>
      </c>
      <c r="B14" s="56" t="s">
        <v>56</v>
      </c>
      <c r="C14" s="47" t="s">
        <v>34</v>
      </c>
      <c r="D14" s="41">
        <v>0</v>
      </c>
      <c r="E14" s="44">
        <v>0</v>
      </c>
      <c r="F14" s="47">
        <f>SUM(G14:R14)</f>
        <v>0</v>
      </c>
      <c r="G14" s="48">
        <f>G15</f>
        <v>0</v>
      </c>
      <c r="H14" s="47">
        <f t="shared" ref="H14:R14" si="0">H15</f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52">
        <f t="shared" si="0"/>
        <v>0</v>
      </c>
    </row>
    <row r="15" spans="1:18" s="23" customFormat="1" ht="84" customHeight="1">
      <c r="A15" s="38" t="s">
        <v>35</v>
      </c>
      <c r="B15" s="57" t="s">
        <v>36</v>
      </c>
      <c r="C15" s="42" t="s">
        <v>34</v>
      </c>
      <c r="D15" s="42">
        <v>0</v>
      </c>
      <c r="E15" s="45">
        <v>0</v>
      </c>
      <c r="F15" s="42">
        <f>F14</f>
        <v>0</v>
      </c>
      <c r="G15" s="49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3">
        <v>0</v>
      </c>
    </row>
    <row r="16" spans="1:18" s="23" customFormat="1" ht="22.5" customHeight="1" thickBot="1">
      <c r="A16" s="39" t="s">
        <v>37</v>
      </c>
      <c r="B16" s="58" t="s">
        <v>57</v>
      </c>
      <c r="C16" s="43" t="s">
        <v>34</v>
      </c>
      <c r="D16" s="43">
        <v>0</v>
      </c>
      <c r="E16" s="46">
        <v>0</v>
      </c>
      <c r="F16" s="43">
        <v>0</v>
      </c>
      <c r="G16" s="50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54">
        <v>0</v>
      </c>
    </row>
    <row r="17" spans="1:18" s="23" customFormat="1" ht="81.75" customHeight="1">
      <c r="A17" s="37" t="s">
        <v>91</v>
      </c>
      <c r="B17" s="56" t="s">
        <v>58</v>
      </c>
      <c r="C17" s="47" t="s">
        <v>34</v>
      </c>
      <c r="D17" s="69">
        <v>256606.19399999999</v>
      </c>
      <c r="E17" s="70">
        <v>263622.01899999997</v>
      </c>
      <c r="F17" s="69">
        <f>SUM(G17:R17)</f>
        <v>257909.63100000005</v>
      </c>
      <c r="G17" s="70">
        <v>45500.644999999997</v>
      </c>
      <c r="H17" s="69">
        <v>48922.504000000001</v>
      </c>
      <c r="I17" s="69">
        <v>37387.906999999999</v>
      </c>
      <c r="J17" s="69">
        <v>18263.103999999999</v>
      </c>
      <c r="K17" s="69">
        <v>4372.2839999999997</v>
      </c>
      <c r="L17" s="69">
        <v>4213.4290000000001</v>
      </c>
      <c r="M17" s="69">
        <v>3828.431</v>
      </c>
      <c r="N17" s="69">
        <v>3890.0709999999999</v>
      </c>
      <c r="O17" s="69">
        <v>3956.22</v>
      </c>
      <c r="P17" s="69">
        <v>11568.227000000001</v>
      </c>
      <c r="Q17" s="69">
        <v>34365.417000000001</v>
      </c>
      <c r="R17" s="71">
        <v>41641.392</v>
      </c>
    </row>
    <row r="18" spans="1:18" s="23" customFormat="1" ht="59.25" customHeight="1">
      <c r="A18" s="38" t="s">
        <v>38</v>
      </c>
      <c r="B18" s="57" t="s">
        <v>59</v>
      </c>
      <c r="C18" s="42" t="s">
        <v>34</v>
      </c>
      <c r="D18" s="72">
        <v>256606.19399999999</v>
      </c>
      <c r="E18" s="70">
        <v>263622.01899999997</v>
      </c>
      <c r="F18" s="69">
        <f>SUM(G18:R18)</f>
        <v>257909.63100000005</v>
      </c>
      <c r="G18" s="73">
        <v>45500.644999999997</v>
      </c>
      <c r="H18" s="72">
        <v>48922.504000000001</v>
      </c>
      <c r="I18" s="72">
        <v>37387.906999999999</v>
      </c>
      <c r="J18" s="72">
        <v>18263.103999999999</v>
      </c>
      <c r="K18" s="72">
        <v>4372.2839999999997</v>
      </c>
      <c r="L18" s="72">
        <v>4213.4290000000001</v>
      </c>
      <c r="M18" s="72">
        <v>3828.431</v>
      </c>
      <c r="N18" s="72">
        <v>3890.0709999999999</v>
      </c>
      <c r="O18" s="72">
        <v>3956.22</v>
      </c>
      <c r="P18" s="72">
        <v>11568.227000000001</v>
      </c>
      <c r="Q18" s="72">
        <v>34365.417000000001</v>
      </c>
      <c r="R18" s="74">
        <v>41641.392</v>
      </c>
    </row>
    <row r="19" spans="1:18" s="23" customFormat="1" ht="88.5" customHeight="1" thickBot="1">
      <c r="A19" s="39" t="s">
        <v>39</v>
      </c>
      <c r="B19" s="58" t="s">
        <v>62</v>
      </c>
      <c r="C19" s="43" t="s">
        <v>34</v>
      </c>
      <c r="D19" s="75">
        <v>0</v>
      </c>
      <c r="E19" s="76">
        <v>0</v>
      </c>
      <c r="F19" s="77">
        <v>0</v>
      </c>
      <c r="G19" s="78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9">
        <v>0</v>
      </c>
    </row>
    <row r="20" spans="1:18" s="23" customFormat="1" ht="66" customHeight="1">
      <c r="A20" s="40" t="s">
        <v>92</v>
      </c>
      <c r="B20" s="59" t="s">
        <v>60</v>
      </c>
      <c r="C20" s="136" t="s">
        <v>34</v>
      </c>
      <c r="D20" s="152">
        <v>256606.19399999999</v>
      </c>
      <c r="E20" s="152">
        <v>263622.01899999997</v>
      </c>
      <c r="F20" s="69">
        <f>SUM(G20:R20)</f>
        <v>257909.63100000005</v>
      </c>
      <c r="G20" s="81">
        <v>45500.644999999997</v>
      </c>
      <c r="H20" s="80">
        <v>48922.504000000001</v>
      </c>
      <c r="I20" s="80">
        <v>37387.906999999999</v>
      </c>
      <c r="J20" s="80">
        <v>18263.103999999999</v>
      </c>
      <c r="K20" s="80">
        <v>4372.2839999999997</v>
      </c>
      <c r="L20" s="80">
        <v>4213.4290000000001</v>
      </c>
      <c r="M20" s="80">
        <v>3828.431</v>
      </c>
      <c r="N20" s="80">
        <v>3890.0709999999999</v>
      </c>
      <c r="O20" s="80">
        <v>3956.22</v>
      </c>
      <c r="P20" s="80">
        <v>11568.227000000001</v>
      </c>
      <c r="Q20" s="80">
        <v>34365.417000000001</v>
      </c>
      <c r="R20" s="82">
        <v>41641.392</v>
      </c>
    </row>
    <row r="21" spans="1:18" s="23" customFormat="1" ht="49.5" customHeight="1">
      <c r="A21" s="179" t="s">
        <v>93</v>
      </c>
      <c r="B21" s="60" t="s">
        <v>40</v>
      </c>
      <c r="C21" s="137" t="s">
        <v>34</v>
      </c>
      <c r="D21" s="83">
        <v>74441.047000000006</v>
      </c>
      <c r="E21" s="81">
        <v>76937.84</v>
      </c>
      <c r="F21" s="69">
        <f>SUM(G21:R21)</f>
        <v>37258.476999999999</v>
      </c>
      <c r="G21" s="84">
        <v>5064.7709999999997</v>
      </c>
      <c r="H21" s="83">
        <v>4589.3580000000002</v>
      </c>
      <c r="I21" s="83">
        <v>4361.674</v>
      </c>
      <c r="J21" s="83">
        <v>2510.5360000000001</v>
      </c>
      <c r="K21" s="83">
        <v>2032.617</v>
      </c>
      <c r="L21" s="83">
        <v>1418.19</v>
      </c>
      <c r="M21" s="83">
        <v>1970.663</v>
      </c>
      <c r="N21" s="83">
        <v>1977.652</v>
      </c>
      <c r="O21" s="83">
        <v>1742.0050000000001</v>
      </c>
      <c r="P21" s="83">
        <v>2748.232</v>
      </c>
      <c r="Q21" s="83">
        <v>4070.2829999999999</v>
      </c>
      <c r="R21" s="85">
        <v>4772.4960000000001</v>
      </c>
    </row>
    <row r="22" spans="1:18" s="23" customFormat="1" ht="30.75" customHeight="1">
      <c r="A22" s="180"/>
      <c r="B22" s="57" t="s">
        <v>61</v>
      </c>
      <c r="C22" s="42" t="s">
        <v>41</v>
      </c>
      <c r="D22" s="87">
        <v>29.009840269093427</v>
      </c>
      <c r="E22" s="87">
        <v>29.184906591584824</v>
      </c>
      <c r="F22" s="86">
        <f>F21/F20*100</f>
        <v>14.446330234174152</v>
      </c>
      <c r="G22" s="86">
        <v>11.13</v>
      </c>
      <c r="H22" s="86">
        <v>9.3800000000000008</v>
      </c>
      <c r="I22" s="86">
        <v>11.67</v>
      </c>
      <c r="J22" s="86">
        <v>13.75</v>
      </c>
      <c r="K22" s="86">
        <v>46.49</v>
      </c>
      <c r="L22" s="86">
        <v>33.659999999999997</v>
      </c>
      <c r="M22" s="86">
        <v>51.47</v>
      </c>
      <c r="N22" s="86">
        <v>50.84</v>
      </c>
      <c r="O22" s="86">
        <v>44.03</v>
      </c>
      <c r="P22" s="86">
        <v>23.76</v>
      </c>
      <c r="Q22" s="86">
        <v>11.84</v>
      </c>
      <c r="R22" s="86">
        <v>11.46</v>
      </c>
    </row>
    <row r="23" spans="1:18" s="23" customFormat="1" ht="80.25" customHeight="1">
      <c r="A23" s="179" t="s">
        <v>42</v>
      </c>
      <c r="B23" s="60" t="s">
        <v>63</v>
      </c>
      <c r="C23" s="137" t="s">
        <v>34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90">
        <v>0</v>
      </c>
    </row>
    <row r="24" spans="1:18" s="23" customFormat="1" ht="24.75" customHeight="1" thickBot="1">
      <c r="A24" s="181"/>
      <c r="B24" s="61" t="s">
        <v>64</v>
      </c>
      <c r="C24" s="138" t="s">
        <v>41</v>
      </c>
      <c r="D24" s="91">
        <v>0</v>
      </c>
      <c r="E24" s="92">
        <v>0</v>
      </c>
      <c r="F24" s="91">
        <v>0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3">
        <v>0</v>
      </c>
    </row>
    <row r="25" spans="1:18" s="23" customFormat="1" ht="60" customHeight="1">
      <c r="A25" s="144" t="s">
        <v>94</v>
      </c>
      <c r="B25" s="59" t="s">
        <v>65</v>
      </c>
      <c r="C25" s="136" t="s">
        <v>34</v>
      </c>
      <c r="D25" s="94">
        <v>0</v>
      </c>
      <c r="E25" s="95">
        <v>0</v>
      </c>
      <c r="F25" s="94">
        <v>0</v>
      </c>
      <c r="G25" s="95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6">
        <v>0</v>
      </c>
    </row>
    <row r="26" spans="1:18" s="23" customFormat="1" ht="65.25" customHeight="1">
      <c r="A26" s="183" t="s">
        <v>95</v>
      </c>
      <c r="B26" s="60" t="s">
        <v>66</v>
      </c>
      <c r="C26" s="137" t="s">
        <v>34</v>
      </c>
      <c r="D26" s="88">
        <v>0</v>
      </c>
      <c r="E26" s="89">
        <v>0</v>
      </c>
      <c r="F26" s="88">
        <v>0</v>
      </c>
      <c r="G26" s="89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90">
        <v>0</v>
      </c>
    </row>
    <row r="27" spans="1:18" s="23" customFormat="1" ht="22.5" customHeight="1" thickBot="1">
      <c r="A27" s="184"/>
      <c r="B27" s="61" t="s">
        <v>67</v>
      </c>
      <c r="C27" s="138" t="s">
        <v>68</v>
      </c>
      <c r="D27" s="91">
        <v>0</v>
      </c>
      <c r="E27" s="92">
        <v>0</v>
      </c>
      <c r="F27" s="91">
        <v>0</v>
      </c>
      <c r="G27" s="9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3">
        <v>0</v>
      </c>
    </row>
    <row r="28" spans="1:18" s="23" customFormat="1" ht="18" customHeight="1">
      <c r="A28" s="33"/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3" customFormat="1" ht="32.25" customHeight="1">
      <c r="A29" s="187">
        <v>2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s="23" customFormat="1" ht="21" customHeight="1" thickBot="1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18" s="23" customFormat="1" ht="20.25" customHeight="1" thickBot="1">
      <c r="A31" s="127" t="s">
        <v>16</v>
      </c>
      <c r="B31" s="127" t="s">
        <v>17</v>
      </c>
      <c r="C31" s="128" t="s">
        <v>18</v>
      </c>
      <c r="D31" s="127">
        <v>4</v>
      </c>
      <c r="E31" s="129" t="s">
        <v>20</v>
      </c>
      <c r="F31" s="127" t="s">
        <v>21</v>
      </c>
      <c r="G31" s="127" t="s">
        <v>22</v>
      </c>
      <c r="H31" s="127" t="s">
        <v>23</v>
      </c>
      <c r="I31" s="127" t="s">
        <v>24</v>
      </c>
      <c r="J31" s="127" t="s">
        <v>25</v>
      </c>
      <c r="K31" s="127" t="s">
        <v>26</v>
      </c>
      <c r="L31" s="128" t="s">
        <v>27</v>
      </c>
      <c r="M31" s="127" t="s">
        <v>28</v>
      </c>
      <c r="N31" s="127" t="s">
        <v>29</v>
      </c>
      <c r="O31" s="127" t="s">
        <v>30</v>
      </c>
      <c r="P31" s="127" t="s">
        <v>31</v>
      </c>
      <c r="Q31" s="127" t="s">
        <v>32</v>
      </c>
      <c r="R31" s="130" t="s">
        <v>33</v>
      </c>
    </row>
    <row r="32" spans="1:18" s="23" customFormat="1" ht="59.25" customHeight="1">
      <c r="A32" s="145" t="s">
        <v>96</v>
      </c>
      <c r="B32" s="62" t="s">
        <v>43</v>
      </c>
      <c r="C32" s="139" t="s">
        <v>34</v>
      </c>
      <c r="D32" s="97">
        <v>182165.14699999997</v>
      </c>
      <c r="E32" s="97">
        <v>186684.17899999997</v>
      </c>
      <c r="F32" s="97">
        <f t="shared" ref="F32:R32" si="1">F33+F34+F35</f>
        <v>220651.15399999998</v>
      </c>
      <c r="G32" s="97">
        <f t="shared" si="1"/>
        <v>40435.873999999996</v>
      </c>
      <c r="H32" s="97">
        <f t="shared" si="1"/>
        <v>44333.146000000001</v>
      </c>
      <c r="I32" s="97">
        <f t="shared" si="1"/>
        <v>33026.232000000004</v>
      </c>
      <c r="J32" s="97">
        <f t="shared" si="1"/>
        <v>15752.568000000001</v>
      </c>
      <c r="K32" s="97">
        <f t="shared" si="1"/>
        <v>2339.6669999999999</v>
      </c>
      <c r="L32" s="97">
        <f t="shared" si="1"/>
        <v>2795.239</v>
      </c>
      <c r="M32" s="97">
        <f t="shared" si="1"/>
        <v>1857.768</v>
      </c>
      <c r="N32" s="97">
        <f t="shared" si="1"/>
        <v>1912.4190000000001</v>
      </c>
      <c r="O32" s="97">
        <f t="shared" si="1"/>
        <v>2214.2150000000001</v>
      </c>
      <c r="P32" s="97">
        <f t="shared" si="1"/>
        <v>8819.994999999999</v>
      </c>
      <c r="Q32" s="97">
        <f t="shared" si="1"/>
        <v>30295.133999999998</v>
      </c>
      <c r="R32" s="97">
        <f t="shared" si="1"/>
        <v>36868.897000000004</v>
      </c>
    </row>
    <row r="33" spans="1:18" s="23" customFormat="1" ht="60" customHeight="1">
      <c r="A33" s="55" t="s">
        <v>69</v>
      </c>
      <c r="B33" s="62" t="s">
        <v>72</v>
      </c>
      <c r="C33" s="139" t="s">
        <v>34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100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101">
        <v>0</v>
      </c>
    </row>
    <row r="34" spans="1:18" s="23" customFormat="1" ht="54.75" customHeight="1">
      <c r="A34" s="55" t="s">
        <v>70</v>
      </c>
      <c r="B34" s="62" t="s">
        <v>73</v>
      </c>
      <c r="C34" s="139" t="s">
        <v>34</v>
      </c>
      <c r="D34" s="102">
        <v>197.70699999999999</v>
      </c>
      <c r="E34" s="106">
        <v>164.08</v>
      </c>
      <c r="F34" s="69">
        <f>SUM(G34:R34)</f>
        <v>208.483</v>
      </c>
      <c r="G34" s="102">
        <v>56.435000000000002</v>
      </c>
      <c r="H34" s="102">
        <v>41.604999999999997</v>
      </c>
      <c r="I34" s="102">
        <v>34.155999999999999</v>
      </c>
      <c r="J34" s="102">
        <v>7.7439999999999998</v>
      </c>
      <c r="K34" s="103">
        <v>0</v>
      </c>
      <c r="L34" s="104">
        <v>0</v>
      </c>
      <c r="M34" s="103">
        <v>0</v>
      </c>
      <c r="N34" s="103">
        <v>0</v>
      </c>
      <c r="O34" s="103">
        <v>0</v>
      </c>
      <c r="P34" s="102">
        <v>5.1920000000000002</v>
      </c>
      <c r="Q34" s="102">
        <v>24.75</v>
      </c>
      <c r="R34" s="105">
        <v>38.600999999999999</v>
      </c>
    </row>
    <row r="35" spans="1:18" s="23" customFormat="1" ht="65.25" customHeight="1">
      <c r="A35" s="38" t="s">
        <v>71</v>
      </c>
      <c r="B35" s="62" t="s">
        <v>74</v>
      </c>
      <c r="C35" s="139" t="s">
        <v>34</v>
      </c>
      <c r="D35" s="106">
        <v>181967.43999999997</v>
      </c>
      <c r="E35" s="106">
        <v>186520.09899999999</v>
      </c>
      <c r="F35" s="69">
        <f>SUM(G35:R35)</f>
        <v>220442.67099999997</v>
      </c>
      <c r="G35" s="106">
        <v>40379.438999999998</v>
      </c>
      <c r="H35" s="106">
        <v>44291.540999999997</v>
      </c>
      <c r="I35" s="106">
        <v>32992.076000000001</v>
      </c>
      <c r="J35" s="106">
        <v>15744.824000000001</v>
      </c>
      <c r="K35" s="106">
        <v>2339.6669999999999</v>
      </c>
      <c r="L35" s="106">
        <v>2795.239</v>
      </c>
      <c r="M35" s="106">
        <v>1857.768</v>
      </c>
      <c r="N35" s="106">
        <v>1912.4190000000001</v>
      </c>
      <c r="O35" s="106">
        <v>2214.2150000000001</v>
      </c>
      <c r="P35" s="106">
        <v>8814.8029999999999</v>
      </c>
      <c r="Q35" s="106">
        <v>30270.383999999998</v>
      </c>
      <c r="R35" s="106">
        <v>36830.296000000002</v>
      </c>
    </row>
    <row r="36" spans="1:18" s="23" customFormat="1" ht="26.25" customHeight="1">
      <c r="A36" s="185" t="s">
        <v>75</v>
      </c>
      <c r="B36" s="62" t="s">
        <v>76</v>
      </c>
      <c r="C36" s="139" t="s">
        <v>34</v>
      </c>
      <c r="D36" s="106">
        <v>147011.68</v>
      </c>
      <c r="E36" s="106">
        <v>152084.932</v>
      </c>
      <c r="F36" s="69">
        <f>SUM(G36:R36)</f>
        <v>171083.29500000001</v>
      </c>
      <c r="G36" s="106">
        <v>30163.261999999999</v>
      </c>
      <c r="H36" s="106">
        <v>33912.756000000001</v>
      </c>
      <c r="I36" s="106">
        <v>25274.546999999999</v>
      </c>
      <c r="J36" s="106">
        <v>12706.102999999999</v>
      </c>
      <c r="K36" s="106">
        <v>2118.0790000000002</v>
      </c>
      <c r="L36" s="107">
        <v>2535.076</v>
      </c>
      <c r="M36" s="106">
        <v>1632.3340000000001</v>
      </c>
      <c r="N36" s="106">
        <v>1731.6859999999999</v>
      </c>
      <c r="O36" s="106">
        <v>1853.155</v>
      </c>
      <c r="P36" s="106">
        <v>7787.15</v>
      </c>
      <c r="Q36" s="106">
        <v>23597.129000000001</v>
      </c>
      <c r="R36" s="98">
        <v>27772.018</v>
      </c>
    </row>
    <row r="37" spans="1:18" s="23" customFormat="1" ht="33" customHeight="1">
      <c r="A37" s="186"/>
      <c r="B37" s="62" t="s">
        <v>81</v>
      </c>
      <c r="C37" s="139" t="s">
        <v>41</v>
      </c>
      <c r="D37" s="108">
        <v>78.105174657024079</v>
      </c>
      <c r="E37" s="108">
        <v>81.53809311456564</v>
      </c>
      <c r="F37" s="108">
        <f>F36/F35*100</f>
        <v>77.608973899613119</v>
      </c>
      <c r="G37" s="108">
        <v>74.599999999999994</v>
      </c>
      <c r="H37" s="108">
        <v>76.5</v>
      </c>
      <c r="I37" s="108">
        <v>76.53</v>
      </c>
      <c r="J37" s="108">
        <v>80.66</v>
      </c>
      <c r="K37" s="108">
        <v>90.53</v>
      </c>
      <c r="L37" s="108">
        <v>90.69</v>
      </c>
      <c r="M37" s="108">
        <v>87.87</v>
      </c>
      <c r="N37" s="108">
        <v>90.55</v>
      </c>
      <c r="O37" s="108">
        <v>83.69</v>
      </c>
      <c r="P37" s="108">
        <v>88.29</v>
      </c>
      <c r="Q37" s="108">
        <v>77.89</v>
      </c>
      <c r="R37" s="108">
        <v>75.33</v>
      </c>
    </row>
    <row r="38" spans="1:18" s="23" customFormat="1" ht="24" customHeight="1" outlineLevel="1">
      <c r="A38" s="185" t="s">
        <v>77</v>
      </c>
      <c r="B38" s="62" t="s">
        <v>78</v>
      </c>
      <c r="C38" s="139" t="s">
        <v>44</v>
      </c>
      <c r="D38" s="106">
        <v>240.72399999999999</v>
      </c>
      <c r="E38" s="106">
        <v>222.84800000000001</v>
      </c>
      <c r="F38" s="69">
        <f>SUM(G38:R38)</f>
        <v>400.09399999999999</v>
      </c>
      <c r="G38" s="109">
        <v>89.69</v>
      </c>
      <c r="H38" s="109">
        <v>86.680999999999997</v>
      </c>
      <c r="I38" s="109">
        <v>73.266000000000005</v>
      </c>
      <c r="J38" s="109">
        <v>23.581</v>
      </c>
      <c r="K38" s="109">
        <v>0</v>
      </c>
      <c r="L38" s="110">
        <v>0</v>
      </c>
      <c r="M38" s="109">
        <v>0</v>
      </c>
      <c r="N38" s="109">
        <v>0</v>
      </c>
      <c r="O38" s="109">
        <v>0</v>
      </c>
      <c r="P38" s="109">
        <v>8.2240000000000002</v>
      </c>
      <c r="Q38" s="109">
        <v>39.954000000000001</v>
      </c>
      <c r="R38" s="111">
        <v>78.697999999999993</v>
      </c>
    </row>
    <row r="39" spans="1:18" s="23" customFormat="1" ht="27" customHeight="1" outlineLevel="1">
      <c r="A39" s="186"/>
      <c r="B39" s="62" t="s">
        <v>81</v>
      </c>
      <c r="C39" s="139" t="s">
        <v>44</v>
      </c>
      <c r="D39" s="108">
        <v>6.6498623622005995E-2</v>
      </c>
      <c r="E39" s="108">
        <v>0.11947666830264767</v>
      </c>
      <c r="F39" s="108">
        <f>F38/F35*100</f>
        <v>0.18149571413966401</v>
      </c>
      <c r="G39" s="108">
        <v>0.22</v>
      </c>
      <c r="H39" s="108">
        <v>0.2</v>
      </c>
      <c r="I39" s="108">
        <v>0.22</v>
      </c>
      <c r="J39" s="108">
        <v>0.15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0.09</v>
      </c>
      <c r="Q39" s="108">
        <v>0.13</v>
      </c>
      <c r="R39" s="108">
        <v>0.21</v>
      </c>
    </row>
    <row r="40" spans="1:18" s="23" customFormat="1" ht="27" customHeight="1">
      <c r="A40" s="179" t="s">
        <v>79</v>
      </c>
      <c r="B40" s="62" t="s">
        <v>45</v>
      </c>
      <c r="C40" s="139" t="s">
        <v>34</v>
      </c>
      <c r="D40" s="106">
        <v>19993.208999999999</v>
      </c>
      <c r="E40" s="106">
        <v>24380.911</v>
      </c>
      <c r="F40" s="69">
        <f>SUM(G40:R40)</f>
        <v>26217.632999999994</v>
      </c>
      <c r="G40" s="106">
        <v>4975.8909999999996</v>
      </c>
      <c r="H40" s="106">
        <v>5566.1509999999998</v>
      </c>
      <c r="I40" s="106">
        <v>3999.7080000000001</v>
      </c>
      <c r="J40" s="106">
        <v>1646.924</v>
      </c>
      <c r="K40" s="106">
        <v>186.023</v>
      </c>
      <c r="L40" s="107">
        <v>191.95400000000001</v>
      </c>
      <c r="M40" s="106">
        <v>175.48</v>
      </c>
      <c r="N40" s="106">
        <v>140.36699999999999</v>
      </c>
      <c r="O40" s="106">
        <v>279.44499999999999</v>
      </c>
      <c r="P40" s="106">
        <v>447.149</v>
      </c>
      <c r="Q40" s="106">
        <v>4088.9949999999999</v>
      </c>
      <c r="R40" s="112">
        <v>4519.5460000000003</v>
      </c>
    </row>
    <row r="41" spans="1:18" s="23" customFormat="1" ht="29.25" customHeight="1">
      <c r="A41" s="180"/>
      <c r="B41" s="63" t="s">
        <v>82</v>
      </c>
      <c r="C41" s="140" t="s">
        <v>41</v>
      </c>
      <c r="D41" s="113">
        <v>13.080324732079731</v>
      </c>
      <c r="E41" s="113">
        <v>13.071465826318269</v>
      </c>
      <c r="F41" s="176">
        <f>F40/F35*100</f>
        <v>11.893175164802825</v>
      </c>
      <c r="G41" s="113">
        <v>12.31</v>
      </c>
      <c r="H41" s="113">
        <v>12.56</v>
      </c>
      <c r="I41" s="113">
        <v>12.11</v>
      </c>
      <c r="J41" s="113">
        <v>10.45</v>
      </c>
      <c r="K41" s="113">
        <v>7.95</v>
      </c>
      <c r="L41" s="113">
        <v>6.87</v>
      </c>
      <c r="M41" s="113">
        <v>9.4499999999999993</v>
      </c>
      <c r="N41" s="113">
        <v>7.34</v>
      </c>
      <c r="O41" s="113">
        <v>12.62</v>
      </c>
      <c r="P41" s="113">
        <v>5.07</v>
      </c>
      <c r="Q41" s="113">
        <v>13.5</v>
      </c>
      <c r="R41" s="113">
        <v>12.26</v>
      </c>
    </row>
    <row r="42" spans="1:18" s="23" customFormat="1" ht="23.25" customHeight="1">
      <c r="A42" s="179" t="s">
        <v>80</v>
      </c>
      <c r="B42" s="64" t="s">
        <v>46</v>
      </c>
      <c r="C42" s="141" t="s">
        <v>34</v>
      </c>
      <c r="D42" s="83">
        <v>14721.826999999999</v>
      </c>
      <c r="E42" s="83">
        <v>15573.665000000001</v>
      </c>
      <c r="F42" s="69">
        <f>SUM(G42:R42)</f>
        <v>22741.65</v>
      </c>
      <c r="G42" s="83">
        <v>5150.5959999999995</v>
      </c>
      <c r="H42" s="83">
        <v>4725.9530000000004</v>
      </c>
      <c r="I42" s="83">
        <v>3644.5549999999998</v>
      </c>
      <c r="J42" s="83">
        <v>1368.2159999999999</v>
      </c>
      <c r="K42" s="83">
        <v>35.564999999999998</v>
      </c>
      <c r="L42" s="114">
        <v>68.209000000000003</v>
      </c>
      <c r="M42" s="83">
        <v>49.954000000000001</v>
      </c>
      <c r="N42" s="83">
        <v>40.366</v>
      </c>
      <c r="O42" s="83">
        <v>81.616</v>
      </c>
      <c r="P42" s="83">
        <v>572.28</v>
      </c>
      <c r="Q42" s="83">
        <v>2544.306</v>
      </c>
      <c r="R42" s="85">
        <v>4460.0339999999997</v>
      </c>
    </row>
    <row r="43" spans="1:18" s="23" customFormat="1" ht="24" customHeight="1" thickBot="1">
      <c r="A43" s="181"/>
      <c r="B43" s="65" t="s">
        <v>82</v>
      </c>
      <c r="C43" s="142" t="s">
        <v>41</v>
      </c>
      <c r="D43" s="115">
        <v>8.7480019872741632</v>
      </c>
      <c r="E43" s="115">
        <v>8.3495907859238283</v>
      </c>
      <c r="F43" s="115">
        <f>F42/F35*100</f>
        <v>10.316355675077084</v>
      </c>
      <c r="G43" s="115">
        <v>12.74</v>
      </c>
      <c r="H43" s="115">
        <v>10.66</v>
      </c>
      <c r="I43" s="115">
        <v>11.04</v>
      </c>
      <c r="J43" s="115">
        <v>8.69</v>
      </c>
      <c r="K43" s="115">
        <v>1.52</v>
      </c>
      <c r="L43" s="115">
        <v>2.44</v>
      </c>
      <c r="M43" s="115">
        <v>2.69</v>
      </c>
      <c r="N43" s="115">
        <v>2.11</v>
      </c>
      <c r="O43" s="115">
        <v>3.69</v>
      </c>
      <c r="P43" s="115">
        <v>6.49</v>
      </c>
      <c r="Q43" s="115">
        <v>8.4</v>
      </c>
      <c r="R43" s="115">
        <v>12.1</v>
      </c>
    </row>
    <row r="44" spans="1:18" s="23" customFormat="1" ht="61.5" customHeight="1">
      <c r="A44" s="146" t="s">
        <v>97</v>
      </c>
      <c r="B44" s="66" t="s">
        <v>47</v>
      </c>
      <c r="C44" s="48" t="s">
        <v>48</v>
      </c>
      <c r="D44" s="116">
        <v>119.93727540957228</v>
      </c>
      <c r="E44" s="116">
        <v>120.84900011189595</v>
      </c>
      <c r="F44" s="116">
        <f>G44</f>
        <v>122.55200000000001</v>
      </c>
      <c r="G44" s="117">
        <v>122.55200000000001</v>
      </c>
      <c r="H44" s="116">
        <v>122.55200000000001</v>
      </c>
      <c r="I44" s="116">
        <v>122.55200000000001</v>
      </c>
      <c r="J44" s="116">
        <v>122.55200000000001</v>
      </c>
      <c r="K44" s="116">
        <v>122.55200000000001</v>
      </c>
      <c r="L44" s="118">
        <v>122.55200000000001</v>
      </c>
      <c r="M44" s="116">
        <v>122.55200000000001</v>
      </c>
      <c r="N44" s="116">
        <v>122.55200000000001</v>
      </c>
      <c r="O44" s="116">
        <v>122.55200000000001</v>
      </c>
      <c r="P44" s="116">
        <v>122.55200000000001</v>
      </c>
      <c r="Q44" s="116">
        <v>122.55200000000001</v>
      </c>
      <c r="R44" s="173">
        <v>122.55200000000001</v>
      </c>
    </row>
    <row r="45" spans="1:18" s="23" customFormat="1" ht="24.75" customHeight="1">
      <c r="A45" s="38" t="s">
        <v>83</v>
      </c>
      <c r="B45" s="62" t="s">
        <v>49</v>
      </c>
      <c r="C45" s="140" t="s">
        <v>48</v>
      </c>
      <c r="D45" s="102">
        <v>80.350785704564416</v>
      </c>
      <c r="E45" s="102">
        <v>80.664548020747731</v>
      </c>
      <c r="F45" s="102">
        <f>G45</f>
        <v>82.525000000000006</v>
      </c>
      <c r="G45" s="102">
        <v>82.525000000000006</v>
      </c>
      <c r="H45" s="102">
        <v>82.525000000000006</v>
      </c>
      <c r="I45" s="102">
        <v>82.525000000000006</v>
      </c>
      <c r="J45" s="119">
        <v>82.525000000000006</v>
      </c>
      <c r="K45" s="102">
        <v>82.525000000000006</v>
      </c>
      <c r="L45" s="120">
        <v>82.525000000000006</v>
      </c>
      <c r="M45" s="102">
        <v>82.525000000000006</v>
      </c>
      <c r="N45" s="102">
        <v>82.525000000000006</v>
      </c>
      <c r="O45" s="102">
        <v>82.525000000000006</v>
      </c>
      <c r="P45" s="119">
        <v>82.525000000000006</v>
      </c>
      <c r="Q45" s="102">
        <v>82.525000000000006</v>
      </c>
      <c r="R45" s="105">
        <v>82.525000000000006</v>
      </c>
    </row>
    <row r="46" spans="1:18" s="23" customFormat="1" ht="25.5" customHeight="1">
      <c r="A46" s="38" t="s">
        <v>85</v>
      </c>
      <c r="B46" s="63" t="s">
        <v>78</v>
      </c>
      <c r="C46" s="140" t="s">
        <v>48</v>
      </c>
      <c r="D46" s="102">
        <v>0.28391024499999995</v>
      </c>
      <c r="E46" s="102">
        <v>0.28391024499999995</v>
      </c>
      <c r="F46" s="102">
        <f>G46</f>
        <v>0.28199999999999997</v>
      </c>
      <c r="G46" s="102">
        <v>0.28199999999999997</v>
      </c>
      <c r="H46" s="102">
        <v>0.28199999999999997</v>
      </c>
      <c r="I46" s="102">
        <v>0.28199999999999997</v>
      </c>
      <c r="J46" s="102">
        <v>0.28199999999999997</v>
      </c>
      <c r="K46" s="102">
        <v>0.28199999999999997</v>
      </c>
      <c r="L46" s="120">
        <v>0.28199999999999997</v>
      </c>
      <c r="M46" s="102">
        <v>0.28199999999999997</v>
      </c>
      <c r="N46" s="102">
        <v>0.28199999999999997</v>
      </c>
      <c r="O46" s="102">
        <v>0.28199999999999997</v>
      </c>
      <c r="P46" s="102">
        <v>0.28199999999999997</v>
      </c>
      <c r="Q46" s="102">
        <v>0.28199999999999997</v>
      </c>
      <c r="R46" s="105">
        <v>0.28199999999999997</v>
      </c>
    </row>
    <row r="47" spans="1:18" s="23" customFormat="1" ht="22.5" customHeight="1">
      <c r="A47" s="38" t="s">
        <v>84</v>
      </c>
      <c r="B47" s="63" t="s">
        <v>50</v>
      </c>
      <c r="C47" s="140" t="s">
        <v>48</v>
      </c>
      <c r="D47" s="121">
        <v>19.10558219378947</v>
      </c>
      <c r="E47" s="121">
        <v>19.274933193789472</v>
      </c>
      <c r="F47" s="121">
        <f>G47</f>
        <v>19.227</v>
      </c>
      <c r="G47" s="121">
        <v>19.227</v>
      </c>
      <c r="H47" s="121">
        <v>19.227</v>
      </c>
      <c r="I47" s="121">
        <v>19.227</v>
      </c>
      <c r="J47" s="122">
        <v>19.227</v>
      </c>
      <c r="K47" s="121">
        <v>19.227</v>
      </c>
      <c r="L47" s="123">
        <v>19.227</v>
      </c>
      <c r="M47" s="121">
        <v>19.227</v>
      </c>
      <c r="N47" s="121">
        <v>19.227</v>
      </c>
      <c r="O47" s="121">
        <v>19.227</v>
      </c>
      <c r="P47" s="122">
        <v>19.227</v>
      </c>
      <c r="Q47" s="121">
        <v>19.227</v>
      </c>
      <c r="R47" s="124">
        <v>19.227</v>
      </c>
    </row>
    <row r="48" spans="1:18" s="23" customFormat="1" ht="24.75" customHeight="1" thickBot="1">
      <c r="A48" s="153" t="s">
        <v>86</v>
      </c>
      <c r="B48" s="157" t="s">
        <v>51</v>
      </c>
      <c r="C48" s="158" t="s">
        <v>48</v>
      </c>
      <c r="D48" s="159">
        <v>20.196997266218389</v>
      </c>
      <c r="E48" s="159">
        <v>20.62560865235875</v>
      </c>
      <c r="F48" s="159">
        <f>G48</f>
        <v>20.518000000000001</v>
      </c>
      <c r="G48" s="159">
        <v>20.518000000000001</v>
      </c>
      <c r="H48" s="159">
        <v>20.518000000000001</v>
      </c>
      <c r="I48" s="159">
        <v>20.518000000000001</v>
      </c>
      <c r="J48" s="160">
        <v>20.518000000000001</v>
      </c>
      <c r="K48" s="159">
        <v>20.518000000000001</v>
      </c>
      <c r="L48" s="161">
        <v>20.518000000000001</v>
      </c>
      <c r="M48" s="159">
        <v>20.518000000000001</v>
      </c>
      <c r="N48" s="159">
        <v>20.518000000000001</v>
      </c>
      <c r="O48" s="159">
        <v>20.518000000000001</v>
      </c>
      <c r="P48" s="160">
        <v>20.518000000000001</v>
      </c>
      <c r="Q48" s="159">
        <v>20.518000000000001</v>
      </c>
      <c r="R48" s="162">
        <v>20.518000000000001</v>
      </c>
    </row>
    <row r="49" spans="1:18" s="23" customFormat="1" ht="96.75" customHeight="1">
      <c r="A49" s="163">
        <v>9</v>
      </c>
      <c r="B49" s="166" t="s">
        <v>98</v>
      </c>
      <c r="C49" s="168" t="s">
        <v>44</v>
      </c>
      <c r="D49" s="170">
        <v>181967.44</v>
      </c>
      <c r="E49" s="170">
        <v>186520.09899999999</v>
      </c>
      <c r="F49" s="171">
        <f t="shared" ref="F49:F59" si="2">SUM(G49:R49)</f>
        <v>220442.67108808836</v>
      </c>
      <c r="G49" s="170">
        <f>SUM(G50,G55)</f>
        <v>40379.438960004467</v>
      </c>
      <c r="H49" s="170">
        <f t="shared" ref="H49:R49" si="3">SUM(H50,H55)</f>
        <v>44291.540840940994</v>
      </c>
      <c r="I49" s="170">
        <f t="shared" si="3"/>
        <v>32992.076460356002</v>
      </c>
      <c r="J49" s="170">
        <f t="shared" si="3"/>
        <v>15744.824011198438</v>
      </c>
      <c r="K49" s="170">
        <f t="shared" si="3"/>
        <v>2339.6671999999994</v>
      </c>
      <c r="L49" s="170">
        <f t="shared" si="3"/>
        <v>2795.2387500000027</v>
      </c>
      <c r="M49" s="170">
        <f t="shared" si="3"/>
        <v>1857.768499999999</v>
      </c>
      <c r="N49" s="170">
        <f t="shared" si="3"/>
        <v>1912.4186000000004</v>
      </c>
      <c r="O49" s="170">
        <f t="shared" si="3"/>
        <v>2214.2148000000016</v>
      </c>
      <c r="P49" s="170">
        <f t="shared" si="3"/>
        <v>8814.8034116470153</v>
      </c>
      <c r="Q49" s="170">
        <f t="shared" si="3"/>
        <v>30270.38391258668</v>
      </c>
      <c r="R49" s="170">
        <f t="shared" si="3"/>
        <v>36830.295641354736</v>
      </c>
    </row>
    <row r="50" spans="1:18" s="23" customFormat="1" ht="42.75" customHeight="1">
      <c r="A50" s="164" t="s">
        <v>99</v>
      </c>
      <c r="B50" s="167" t="s">
        <v>110</v>
      </c>
      <c r="C50" s="169" t="s">
        <v>44</v>
      </c>
      <c r="D50" s="171">
        <v>149363.761</v>
      </c>
      <c r="E50" s="171">
        <v>155985.75599999999</v>
      </c>
      <c r="F50" s="171">
        <f t="shared" si="2"/>
        <v>187419.32978808833</v>
      </c>
      <c r="G50" s="171">
        <f>SUM(G51:G54)</f>
        <v>36801.351960004467</v>
      </c>
      <c r="H50" s="171">
        <f t="shared" ref="H50:R50" si="4">SUM(H51:H54)</f>
        <v>40700.087340940998</v>
      </c>
      <c r="I50" s="171">
        <f t="shared" si="4"/>
        <v>29718.833960356002</v>
      </c>
      <c r="J50" s="171">
        <f t="shared" si="4"/>
        <v>12777.081511198438</v>
      </c>
      <c r="K50" s="171">
        <f t="shared" si="4"/>
        <v>0</v>
      </c>
      <c r="L50" s="171">
        <f t="shared" si="4"/>
        <v>0</v>
      </c>
      <c r="M50" s="171">
        <f t="shared" si="4"/>
        <v>0</v>
      </c>
      <c r="N50" s="171">
        <f t="shared" si="4"/>
        <v>0</v>
      </c>
      <c r="O50" s="171">
        <f t="shared" si="4"/>
        <v>0</v>
      </c>
      <c r="P50" s="171">
        <f t="shared" si="4"/>
        <v>6309.5933116470187</v>
      </c>
      <c r="Q50" s="171">
        <f t="shared" si="4"/>
        <v>27286.398062586679</v>
      </c>
      <c r="R50" s="171">
        <f t="shared" si="4"/>
        <v>33825.983641354738</v>
      </c>
    </row>
    <row r="51" spans="1:18" s="23" customFormat="1" ht="24.75" customHeight="1">
      <c r="A51" s="164" t="s">
        <v>100</v>
      </c>
      <c r="B51" s="167" t="s">
        <v>101</v>
      </c>
      <c r="C51" s="169" t="s">
        <v>44</v>
      </c>
      <c r="D51" s="171">
        <v>116314.48299999999</v>
      </c>
      <c r="E51" s="171">
        <v>118896.624</v>
      </c>
      <c r="F51" s="171">
        <f t="shared" si="2"/>
        <v>140697.46081368282</v>
      </c>
      <c r="G51" s="171">
        <v>26775.361658191912</v>
      </c>
      <c r="H51" s="171">
        <v>30530.853163800843</v>
      </c>
      <c r="I51" s="171">
        <v>22209.316045548014</v>
      </c>
      <c r="J51" s="172">
        <v>9916.0730390532372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2">
        <v>5448.4464814087041</v>
      </c>
      <c r="Q51" s="171">
        <v>20854.742269676597</v>
      </c>
      <c r="R51" s="171">
        <v>24962.668156003503</v>
      </c>
    </row>
    <row r="52" spans="1:18" s="23" customFormat="1" ht="24.75" customHeight="1">
      <c r="A52" s="164" t="s">
        <v>102</v>
      </c>
      <c r="B52" s="167" t="s">
        <v>103</v>
      </c>
      <c r="C52" s="169" t="s">
        <v>44</v>
      </c>
      <c r="D52" s="171">
        <v>240.72399999999999</v>
      </c>
      <c r="E52" s="171">
        <v>222.84800000000001</v>
      </c>
      <c r="F52" s="171">
        <f t="shared" si="2"/>
        <v>400.09390440763138</v>
      </c>
      <c r="G52" s="171">
        <v>89.690479492193859</v>
      </c>
      <c r="H52" s="171">
        <v>86.680613726647564</v>
      </c>
      <c r="I52" s="171">
        <v>73.266213875369431</v>
      </c>
      <c r="J52" s="172">
        <v>23.580826333475972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2">
        <v>8.2239870327945006</v>
      </c>
      <c r="Q52" s="171">
        <v>39.954181890799461</v>
      </c>
      <c r="R52" s="171">
        <v>78.697602056350547</v>
      </c>
    </row>
    <row r="53" spans="1:18" s="23" customFormat="1" ht="24.75" customHeight="1">
      <c r="A53" s="164" t="s">
        <v>104</v>
      </c>
      <c r="B53" s="167" t="s">
        <v>105</v>
      </c>
      <c r="C53" s="169" t="s">
        <v>44</v>
      </c>
      <c r="D53" s="171">
        <v>18577.187999999998</v>
      </c>
      <c r="E53" s="171">
        <v>21850.18</v>
      </c>
      <c r="F53" s="171">
        <f t="shared" si="2"/>
        <v>24168.436759513294</v>
      </c>
      <c r="G53" s="171">
        <v>4838.7339309234867</v>
      </c>
      <c r="H53" s="171">
        <v>5404.7786596828619</v>
      </c>
      <c r="I53" s="171">
        <v>3835.0154808192128</v>
      </c>
      <c r="J53" s="172">
        <v>1510.9763184072569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2">
        <v>321.91623181295836</v>
      </c>
      <c r="Q53" s="171">
        <v>3893.1528415143143</v>
      </c>
      <c r="R53" s="171">
        <v>4363.8632963532054</v>
      </c>
    </row>
    <row r="54" spans="1:18" s="23" customFormat="1" ht="21.75" customHeight="1">
      <c r="A54" s="164" t="s">
        <v>106</v>
      </c>
      <c r="B54" s="167" t="s">
        <v>107</v>
      </c>
      <c r="C54" s="169" t="s">
        <v>44</v>
      </c>
      <c r="D54" s="171">
        <v>14231.366</v>
      </c>
      <c r="E54" s="171">
        <v>15016.103999999999</v>
      </c>
      <c r="F54" s="171">
        <f t="shared" si="2"/>
        <v>22153.3383104846</v>
      </c>
      <c r="G54" s="171">
        <v>5097.5658913968728</v>
      </c>
      <c r="H54" s="171">
        <v>4677.7749037306503</v>
      </c>
      <c r="I54" s="171">
        <v>3601.2362201134065</v>
      </c>
      <c r="J54" s="172">
        <v>1326.4513274044666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2">
        <v>531.00661139256124</v>
      </c>
      <c r="Q54" s="171">
        <v>2498.5487695049669</v>
      </c>
      <c r="R54" s="171">
        <v>4420.7545869416808</v>
      </c>
    </row>
    <row r="55" spans="1:18" s="23" customFormat="1" ht="44.25" customHeight="1">
      <c r="A55" s="164" t="s">
        <v>108</v>
      </c>
      <c r="B55" s="167" t="s">
        <v>109</v>
      </c>
      <c r="C55" s="169" t="s">
        <v>44</v>
      </c>
      <c r="D55" s="171">
        <v>32603.679</v>
      </c>
      <c r="E55" s="171">
        <v>30534.343000000001</v>
      </c>
      <c r="F55" s="171">
        <f t="shared" si="2"/>
        <v>33023.3413</v>
      </c>
      <c r="G55" s="171">
        <f>SUM(G56:G59)</f>
        <v>3578.0870000000009</v>
      </c>
      <c r="H55" s="171">
        <f t="shared" ref="H55:R55" si="5">SUM(H56:H59)</f>
        <v>3591.4534999999973</v>
      </c>
      <c r="I55" s="171">
        <f t="shared" si="5"/>
        <v>3273.2425000000012</v>
      </c>
      <c r="J55" s="171">
        <f t="shared" si="5"/>
        <v>2967.7425000000012</v>
      </c>
      <c r="K55" s="171">
        <f t="shared" si="5"/>
        <v>2339.6671999999994</v>
      </c>
      <c r="L55" s="171">
        <f t="shared" si="5"/>
        <v>2795.2387500000027</v>
      </c>
      <c r="M55" s="171">
        <f t="shared" si="5"/>
        <v>1857.768499999999</v>
      </c>
      <c r="N55" s="171">
        <f t="shared" si="5"/>
        <v>1912.4186000000004</v>
      </c>
      <c r="O55" s="171">
        <f t="shared" si="5"/>
        <v>2214.2148000000016</v>
      </c>
      <c r="P55" s="171">
        <f t="shared" si="5"/>
        <v>2505.2100999999971</v>
      </c>
      <c r="Q55" s="171">
        <f t="shared" si="5"/>
        <v>2983.9858499999996</v>
      </c>
      <c r="R55" s="171">
        <f t="shared" si="5"/>
        <v>3004.3120000000008</v>
      </c>
    </row>
    <row r="56" spans="1:18" s="23" customFormat="1" ht="21.75" customHeight="1">
      <c r="A56" s="164" t="s">
        <v>111</v>
      </c>
      <c r="B56" s="167" t="s">
        <v>76</v>
      </c>
      <c r="C56" s="169" t="s">
        <v>44</v>
      </c>
      <c r="D56" s="171">
        <v>30697.197</v>
      </c>
      <c r="E56" s="171">
        <v>27446.050999999999</v>
      </c>
      <c r="F56" s="171">
        <f t="shared" si="2"/>
        <v>30385.833400000007</v>
      </c>
      <c r="G56" s="171">
        <v>3387.9000000000005</v>
      </c>
      <c r="H56" s="171">
        <v>3381.9029999999975</v>
      </c>
      <c r="I56" s="171">
        <v>3065.2305000000015</v>
      </c>
      <c r="J56" s="172">
        <v>2790.0300000000011</v>
      </c>
      <c r="K56" s="171">
        <v>2118.0789999999993</v>
      </c>
      <c r="L56" s="171">
        <v>2535.0759500000031</v>
      </c>
      <c r="M56" s="171">
        <v>1632.3339999999989</v>
      </c>
      <c r="N56" s="171">
        <v>1731.6859999999999</v>
      </c>
      <c r="O56" s="171">
        <v>1853.1546000000012</v>
      </c>
      <c r="P56" s="172">
        <v>2338.7039999999974</v>
      </c>
      <c r="Q56" s="171">
        <v>2742.3863499999993</v>
      </c>
      <c r="R56" s="171">
        <v>2809.3500000000008</v>
      </c>
    </row>
    <row r="57" spans="1:18" s="23" customFormat="1" ht="24.75" customHeight="1">
      <c r="A57" s="164" t="s">
        <v>112</v>
      </c>
      <c r="B57" s="167" t="s">
        <v>103</v>
      </c>
      <c r="C57" s="169" t="s">
        <v>44</v>
      </c>
      <c r="D57" s="171">
        <v>0</v>
      </c>
      <c r="E57" s="171">
        <v>0</v>
      </c>
      <c r="F57" s="171">
        <f t="shared" si="2"/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</row>
    <row r="58" spans="1:18" s="23" customFormat="1" ht="24.75" customHeight="1">
      <c r="A58" s="164" t="s">
        <v>113</v>
      </c>
      <c r="B58" s="167" t="s">
        <v>105</v>
      </c>
      <c r="C58" s="169" t="s">
        <v>44</v>
      </c>
      <c r="D58" s="171">
        <v>1416.021</v>
      </c>
      <c r="E58" s="171">
        <v>2530.7310000000002</v>
      </c>
      <c r="F58" s="171">
        <f t="shared" si="2"/>
        <v>2049.1968000000006</v>
      </c>
      <c r="G58" s="171">
        <v>137.15700000000001</v>
      </c>
      <c r="H58" s="171">
        <v>161.37250000000009</v>
      </c>
      <c r="I58" s="171">
        <v>164.6929999999999</v>
      </c>
      <c r="J58" s="172">
        <v>135.94750000000005</v>
      </c>
      <c r="K58" s="171">
        <v>186.02300000000025</v>
      </c>
      <c r="L58" s="171">
        <v>191.95399999999995</v>
      </c>
      <c r="M58" s="171">
        <v>175.48020000000008</v>
      </c>
      <c r="N58" s="171">
        <v>140.36700000000019</v>
      </c>
      <c r="O58" s="171">
        <v>279.44460000000032</v>
      </c>
      <c r="P58" s="172">
        <v>125.23299999999993</v>
      </c>
      <c r="Q58" s="171">
        <v>195.8419999999999</v>
      </c>
      <c r="R58" s="171">
        <v>155.68300000000011</v>
      </c>
    </row>
    <row r="59" spans="1:18" s="23" customFormat="1" ht="24.75" customHeight="1" thickBot="1">
      <c r="A59" s="165" t="s">
        <v>114</v>
      </c>
      <c r="B59" s="67" t="s">
        <v>107</v>
      </c>
      <c r="C59" s="43" t="s">
        <v>44</v>
      </c>
      <c r="D59" s="125">
        <v>490.46100000000001</v>
      </c>
      <c r="E59" s="125">
        <v>557.56100000000004</v>
      </c>
      <c r="F59" s="125">
        <f t="shared" si="2"/>
        <v>588.31110000000069</v>
      </c>
      <c r="G59" s="125">
        <v>53.029999999999994</v>
      </c>
      <c r="H59" s="125">
        <v>48.17800000000004</v>
      </c>
      <c r="I59" s="125">
        <v>43.319000000000081</v>
      </c>
      <c r="J59" s="126">
        <v>41.765000000000001</v>
      </c>
      <c r="K59" s="125">
        <v>35.565200000000033</v>
      </c>
      <c r="L59" s="125">
        <v>68.208799999999968</v>
      </c>
      <c r="M59" s="125">
        <v>49.954300000000188</v>
      </c>
      <c r="N59" s="125">
        <v>40.365600000000242</v>
      </c>
      <c r="O59" s="125">
        <v>81.615600000000086</v>
      </c>
      <c r="P59" s="126">
        <v>41.273100000000028</v>
      </c>
      <c r="Q59" s="125">
        <v>45.757500000000014</v>
      </c>
      <c r="R59" s="125">
        <v>39.278999999999982</v>
      </c>
    </row>
    <row r="60" spans="1:18" s="23" customFormat="1" ht="24.75" customHeight="1">
      <c r="A60" s="35"/>
      <c r="B60" s="59"/>
      <c r="C60" s="154"/>
      <c r="D60" s="155"/>
      <c r="E60" s="155"/>
      <c r="F60" s="155"/>
      <c r="G60" s="155"/>
      <c r="H60" s="155"/>
      <c r="I60" s="155"/>
      <c r="J60" s="156"/>
      <c r="K60" s="155"/>
      <c r="L60" s="155"/>
      <c r="M60" s="155"/>
      <c r="N60" s="155"/>
      <c r="O60" s="155"/>
      <c r="P60" s="156"/>
      <c r="Q60" s="155"/>
      <c r="R60" s="155"/>
    </row>
    <row r="61" spans="1:18" s="23" customFormat="1" ht="24.75" customHeight="1">
      <c r="A61" s="35"/>
      <c r="B61" s="59"/>
      <c r="C61" s="154"/>
      <c r="D61" s="155"/>
      <c r="E61" s="155"/>
      <c r="F61" s="155"/>
      <c r="G61" s="155"/>
      <c r="H61" s="155"/>
      <c r="I61" s="155"/>
      <c r="J61" s="156"/>
      <c r="K61" s="155"/>
      <c r="L61" s="155"/>
      <c r="M61" s="155"/>
      <c r="N61" s="155"/>
      <c r="O61" s="155"/>
      <c r="P61" s="156"/>
      <c r="Q61" s="155"/>
      <c r="R61" s="155"/>
    </row>
    <row r="62" spans="1:18" s="23" customFormat="1" ht="27.75" customHeight="1">
      <c r="B62" s="22"/>
      <c r="C62" s="22"/>
      <c r="D62" s="22"/>
      <c r="E62" s="24"/>
      <c r="F62" s="25"/>
      <c r="G62" s="25"/>
      <c r="H62" s="25"/>
      <c r="I62" s="25"/>
      <c r="J62" s="22"/>
      <c r="K62" s="22"/>
      <c r="L62" s="22"/>
      <c r="M62" s="22"/>
      <c r="N62" s="22"/>
      <c r="O62" s="22"/>
      <c r="P62" s="22"/>
    </row>
    <row r="63" spans="1:18" s="23" customFormat="1" ht="29.25" customHeight="1"/>
    <row r="64" spans="1:18" s="23" customFormat="1" ht="19.899999999999999" customHeight="1">
      <c r="A64" s="177" t="s">
        <v>116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s="23" customFormat="1" ht="26.25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6" spans="1:18" s="23" customFormat="1" ht="61.9" customHeight="1">
      <c r="A66" s="177" t="s">
        <v>117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s="23" customFormat="1" ht="27.75" customHeight="1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s="23" customFormat="1" ht="59.45" customHeight="1">
      <c r="A68" s="177" t="s">
        <v>118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s="23" customFormat="1" ht="26.25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s="23" customFormat="1" ht="15.75">
      <c r="B70" s="22"/>
      <c r="C70" s="22"/>
      <c r="D70" s="22"/>
      <c r="E70" s="24"/>
      <c r="F70" s="26"/>
      <c r="G70" s="26"/>
      <c r="J70" s="27"/>
      <c r="K70" s="27"/>
      <c r="N70" s="28"/>
    </row>
    <row r="71" spans="1:18" s="23" customFormat="1" ht="24" customHeight="1">
      <c r="B71" s="22"/>
      <c r="C71" s="22"/>
      <c r="D71" s="22"/>
      <c r="E71" s="24"/>
      <c r="F71" s="26"/>
      <c r="G71" s="26"/>
      <c r="I71" s="26"/>
      <c r="J71" s="26"/>
      <c r="K71" s="68"/>
      <c r="L71" s="26"/>
      <c r="M71" s="26"/>
      <c r="N71" s="26"/>
      <c r="O71" s="26"/>
      <c r="P71" s="26"/>
    </row>
    <row r="72" spans="1:18" s="23" customFormat="1" ht="15.75">
      <c r="B72" s="22"/>
      <c r="C72" s="22"/>
      <c r="D72" s="22"/>
      <c r="E72" s="24"/>
      <c r="F72" s="26"/>
      <c r="G72" s="22"/>
      <c r="L72" s="26"/>
      <c r="M72" s="26"/>
      <c r="N72" s="26"/>
      <c r="O72" s="26"/>
      <c r="P72" s="26"/>
    </row>
    <row r="73" spans="1:18" ht="24" customHeight="1">
      <c r="B73" s="10"/>
      <c r="C73" s="10"/>
      <c r="D73" s="10"/>
      <c r="E73" s="10"/>
      <c r="F73" s="10"/>
      <c r="G73" s="10"/>
      <c r="H73" s="11"/>
      <c r="J73" s="12"/>
      <c r="K73" s="2"/>
      <c r="L73" s="2"/>
      <c r="M73" s="13"/>
      <c r="N73" s="12"/>
      <c r="O73" s="14"/>
      <c r="P73" s="15"/>
    </row>
    <row r="74" spans="1:18">
      <c r="B74" s="10"/>
      <c r="C74" s="10"/>
      <c r="D74" s="10"/>
      <c r="E74" s="10"/>
      <c r="F74" s="10"/>
      <c r="G74" s="10"/>
      <c r="H74" s="10"/>
      <c r="I74" s="16"/>
      <c r="J74" s="16"/>
      <c r="K74" s="16"/>
      <c r="L74" s="16"/>
      <c r="M74" s="17"/>
      <c r="N74" s="15"/>
      <c r="O74" s="15"/>
      <c r="P74" s="15"/>
    </row>
    <row r="75" spans="1:18">
      <c r="B75" s="18"/>
      <c r="C75" s="10"/>
      <c r="D75" s="10"/>
      <c r="E75" s="10"/>
      <c r="F75" s="1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B76" s="10"/>
      <c r="C76" s="10"/>
      <c r="D76" s="10"/>
      <c r="E76" s="10"/>
      <c r="F76" s="175"/>
      <c r="G76" s="18"/>
      <c r="H76" s="10"/>
      <c r="I76" s="10"/>
      <c r="J76" s="10"/>
      <c r="K76" s="10"/>
      <c r="L76" s="10"/>
      <c r="M76" s="20"/>
      <c r="N76" s="2"/>
      <c r="O76" s="2"/>
      <c r="P76" s="2"/>
    </row>
    <row r="77" spans="1:18">
      <c r="E77" s="3"/>
    </row>
    <row r="78" spans="1:18">
      <c r="E78" s="3"/>
    </row>
    <row r="79" spans="1:18">
      <c r="E79" s="3"/>
    </row>
    <row r="80" spans="1:18">
      <c r="E80" s="3"/>
    </row>
    <row r="81" spans="5:6">
      <c r="E81" s="3"/>
      <c r="F81" s="10"/>
    </row>
    <row r="82" spans="5:6">
      <c r="E82" s="3"/>
      <c r="F82" s="10"/>
    </row>
    <row r="83" spans="5:6">
      <c r="E83" s="3"/>
    </row>
    <row r="84" spans="5:6">
      <c r="E84" s="3"/>
    </row>
    <row r="85" spans="5:6">
      <c r="E85" s="3"/>
    </row>
    <row r="86" spans="5:6">
      <c r="E86" s="3"/>
    </row>
    <row r="87" spans="5:6">
      <c r="E87" s="3"/>
    </row>
    <row r="88" spans="5:6">
      <c r="E88" s="3"/>
    </row>
    <row r="89" spans="5:6">
      <c r="E89" s="3"/>
    </row>
    <row r="90" spans="5:6">
      <c r="E90" s="3"/>
    </row>
    <row r="91" spans="5:6">
      <c r="E91" s="3"/>
    </row>
    <row r="92" spans="5:6">
      <c r="E92" s="3"/>
    </row>
    <row r="93" spans="5:6">
      <c r="E93" s="3"/>
    </row>
    <row r="94" spans="5:6">
      <c r="E94" s="3"/>
    </row>
    <row r="95" spans="5:6">
      <c r="E95" s="3"/>
    </row>
    <row r="96" spans="5:6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  <row r="2020" spans="5:5">
      <c r="E2020" s="3"/>
    </row>
    <row r="2021" spans="5:5">
      <c r="E2021" s="3"/>
    </row>
    <row r="2022" spans="5:5">
      <c r="E2022" s="3"/>
    </row>
    <row r="2023" spans="5:5">
      <c r="E2023" s="3"/>
    </row>
    <row r="2024" spans="5:5">
      <c r="E2024" s="3"/>
    </row>
    <row r="2025" spans="5:5">
      <c r="E2025" s="3"/>
    </row>
    <row r="2026" spans="5:5">
      <c r="E2026" s="3"/>
    </row>
    <row r="2027" spans="5:5">
      <c r="E2027" s="3"/>
    </row>
    <row r="2028" spans="5:5">
      <c r="E2028" s="3"/>
    </row>
    <row r="2029" spans="5:5">
      <c r="E2029" s="3"/>
    </row>
  </sheetData>
  <mergeCells count="24">
    <mergeCell ref="F11:F12"/>
    <mergeCell ref="G11:R11"/>
    <mergeCell ref="A11:A12"/>
    <mergeCell ref="B11:B12"/>
    <mergeCell ref="C11:C12"/>
    <mergeCell ref="D11:D12"/>
    <mergeCell ref="E11:E12"/>
    <mergeCell ref="A5:R5"/>
    <mergeCell ref="A6:R6"/>
    <mergeCell ref="A7:R7"/>
    <mergeCell ref="A8:R8"/>
    <mergeCell ref="F9:K9"/>
    <mergeCell ref="A68:R68"/>
    <mergeCell ref="A21:A22"/>
    <mergeCell ref="A23:A24"/>
    <mergeCell ref="A64:R64"/>
    <mergeCell ref="A42:A43"/>
    <mergeCell ref="A26:A27"/>
    <mergeCell ref="A36:A37"/>
    <mergeCell ref="A38:A39"/>
    <mergeCell ref="A40:A41"/>
    <mergeCell ref="A29:R29"/>
    <mergeCell ref="A30:R30"/>
    <mergeCell ref="A66:R66"/>
  </mergeCells>
  <printOptions horizontalCentered="1"/>
  <pageMargins left="0.23622047244094491" right="0.23622047244094491" top="0" bottom="0" header="0.31496062992125984" footer="0.31496062992125984"/>
  <pageSetup paperSize="9" scale="38" fitToHeight="2" orientation="landscape" useFirstPageNumber="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2023-06-09T08:01:04Z</dcterms:modified>
</cp:coreProperties>
</file>